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俊介\Google ドライブ\2020年度教材\122情報で学ぶ統計学②\"/>
    </mc:Choice>
  </mc:AlternateContent>
  <xr:revisionPtr revIDLastSave="0" documentId="13_ncr:1_{58562A51-B779-4F24-BB8C-B818E9A91A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3" l="1"/>
  <c r="T4" i="3"/>
  <c r="T2" i="3"/>
  <c r="S3" i="3"/>
  <c r="S4" i="3"/>
  <c r="S2" i="3"/>
  <c r="R4" i="3"/>
  <c r="R3" i="3"/>
  <c r="R2" i="3"/>
  <c r="F3" i="3"/>
  <c r="F2" i="3"/>
  <c r="C24" i="3"/>
  <c r="C23" i="3"/>
  <c r="C22" i="3"/>
  <c r="P2" i="3" s="1"/>
  <c r="C21" i="3"/>
  <c r="C20" i="3"/>
  <c r="C19" i="3"/>
  <c r="P3" i="3" l="1"/>
  <c r="P4" i="3"/>
  <c r="AE10" i="3"/>
  <c r="AD10" i="3"/>
  <c r="AC10" i="3"/>
  <c r="Y10" i="3"/>
  <c r="X10" i="3"/>
  <c r="W10" i="3"/>
  <c r="AE9" i="3"/>
  <c r="AD9" i="3"/>
  <c r="AC9" i="3"/>
  <c r="Y9" i="3"/>
  <c r="X9" i="3"/>
  <c r="W9" i="3"/>
  <c r="AE8" i="3"/>
  <c r="AD8" i="3"/>
  <c r="AC8" i="3"/>
  <c r="Y8" i="3"/>
  <c r="X8" i="3"/>
  <c r="W8" i="3"/>
  <c r="AE7" i="3"/>
  <c r="AD7" i="3"/>
  <c r="AC7" i="3"/>
  <c r="AE6" i="3"/>
  <c r="AD6" i="3"/>
  <c r="AC6" i="3"/>
  <c r="AE5" i="3"/>
  <c r="AD5" i="3"/>
  <c r="AC5" i="3"/>
  <c r="AE4" i="3"/>
  <c r="AD4" i="3"/>
  <c r="AC4" i="3"/>
  <c r="AE3" i="3"/>
  <c r="AD3" i="3"/>
  <c r="AC3" i="3"/>
  <c r="AE2" i="3"/>
  <c r="AD2" i="3"/>
  <c r="AC2" i="3"/>
  <c r="J2" i="3" l="1"/>
  <c r="J3" i="3"/>
  <c r="J4" i="3"/>
  <c r="J5" i="3"/>
  <c r="J6" i="3"/>
  <c r="J7" i="3"/>
  <c r="J8" i="3"/>
  <c r="J9" i="3"/>
  <c r="F5" i="3" l="1"/>
  <c r="J11" i="3" l="1"/>
</calcChain>
</file>

<file path=xl/sharedStrings.xml><?xml version="1.0" encoding="utf-8"?>
<sst xmlns="http://schemas.openxmlformats.org/spreadsheetml/2006/main" count="64" uniqueCount="45">
  <si>
    <t>最小値</t>
  </si>
  <si>
    <t>最大値</t>
  </si>
  <si>
    <t>件数</t>
  </si>
  <si>
    <t>度数</t>
  </si>
  <si>
    <t>合計</t>
  </si>
  <si>
    <t>度数</t>
    <rPh sb="0" eb="2">
      <t>ドスウ</t>
    </rPh>
    <phoneticPr fontId="1"/>
  </si>
  <si>
    <t>利用時間</t>
    <rPh sb="0" eb="2">
      <t>リヨウ</t>
    </rPh>
    <rPh sb="2" eb="4">
      <t>ジカン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</si>
  <si>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</si>
  <si>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</si>
  <si>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利用時間(以上)</t>
    <rPh sb="0" eb="2">
      <t>リヨウ</t>
    </rPh>
    <rPh sb="2" eb="4">
      <t>ジカン</t>
    </rPh>
    <phoneticPr fontId="1"/>
  </si>
  <si>
    <t>利用時間(未満)</t>
    <rPh sb="0" eb="2">
      <t>リヨウ</t>
    </rPh>
    <rPh sb="2" eb="4">
      <t>ジカン</t>
    </rPh>
    <phoneticPr fontId="1"/>
  </si>
  <si>
    <t>200分以上300分未満</t>
    <rPh sb="10" eb="12">
      <t>ミマン</t>
    </rPh>
    <phoneticPr fontId="1"/>
  </si>
  <si>
    <t>300分以上400分未満</t>
    <rPh sb="10" eb="12">
      <t>ミマン</t>
    </rPh>
    <phoneticPr fontId="1"/>
  </si>
  <si>
    <t>400分以上500分未満</t>
  </si>
  <si>
    <t>500分以上600分未満</t>
  </si>
  <si>
    <t>600分以上700分未満</t>
  </si>
  <si>
    <t>700分以上800分未満</t>
  </si>
  <si>
    <t>200分未満</t>
    <rPh sb="4" eb="6">
      <t>ミマン</t>
    </rPh>
    <phoneticPr fontId="1"/>
  </si>
  <si>
    <t>800分以上900分未満</t>
    <rPh sb="9" eb="10">
      <t>プン</t>
    </rPh>
    <rPh sb="10" eb="12">
      <t>ミマン</t>
    </rPh>
    <phoneticPr fontId="1"/>
  </si>
  <si>
    <t>性別</t>
    <rPh sb="0" eb="2">
      <t>セイベツ</t>
    </rPh>
    <phoneticPr fontId="1"/>
  </si>
  <si>
    <t>生徒番号</t>
    <rPh sb="0" eb="2">
      <t>セイト</t>
    </rPh>
    <rPh sb="2" eb="4">
      <t>バンゴウ</t>
    </rPh>
    <phoneticPr fontId="1"/>
  </si>
  <si>
    <t>平均</t>
  </si>
  <si>
    <t>分散</t>
  </si>
  <si>
    <t>標準偏差</t>
  </si>
  <si>
    <t>上限</t>
  </si>
  <si>
    <t>下限</t>
  </si>
  <si>
    <t>割合</t>
  </si>
  <si>
    <t>平均＋1SD</t>
  </si>
  <si>
    <t>平均－1SD</t>
  </si>
  <si>
    <t>平均＋2SD</t>
  </si>
  <si>
    <t>平均－2SD</t>
  </si>
  <si>
    <t>平均＋3SD</t>
  </si>
  <si>
    <t>平均－3SD</t>
  </si>
  <si>
    <t>下限以上かつ上限以下の人数</t>
    <rPh sb="8" eb="10">
      <t>イカ</t>
    </rPh>
    <phoneticPr fontId="1"/>
  </si>
  <si>
    <t>平均</t>
    <rPh sb="0" eb="2">
      <t>ヘイキン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</si>
  <si>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</si>
  <si>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</si>
  <si>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LINE</t>
  </si>
  <si>
    <t>LINE</t>
    <phoneticPr fontId="1"/>
  </si>
  <si>
    <t>Twitter</t>
  </si>
  <si>
    <t>Twitter</t>
    <phoneticPr fontId="1"/>
  </si>
  <si>
    <t>Instagram</t>
  </si>
  <si>
    <t>Instagram</t>
    <phoneticPr fontId="1"/>
  </si>
  <si>
    <t>利用時間(以上)</t>
    <rPh sb="0" eb="2">
      <t>リヨウ</t>
    </rPh>
    <rPh sb="2" eb="4">
      <t>ジカン</t>
    </rPh>
    <phoneticPr fontId="1"/>
  </si>
  <si>
    <t>利用時間(未満)</t>
    <rPh sb="0" eb="2">
      <t>リヨウ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</si>
</sst>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Sheet1!$AC$2:$AC$10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Twitter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Sheet1!$AD$2:$AD$10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Instagram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Sheet1!$AE$2:$AE$10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24</xdr:col>
      <xdr:colOff>0</xdr:colOff>
      <xdr:row>27</xdr:row>
      <xdr:rowOff>76200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6DB9A8FC-C375-495B-94E1-C0C34A32A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609600</xdr:colOff>
      <xdr:row>12</xdr:row>
      <xdr:rowOff>0</xdr:rowOff>
    </xdr:from>
    <xdr:to>
      <xdr:col>27</xdr:col>
      <xdr:colOff>457200</xdr:colOff>
      <xdr:row>27</xdr:row>
      <xdr:rowOff>76200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DBD6236-977E-4ECF-B21D-696164D48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31</xdr:col>
      <xdr:colOff>0</xdr:colOff>
      <xdr:row>27</xdr:row>
      <xdr:rowOff>76200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5311720D-F1A0-4D9E-BB47-7987932A5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426;&#20171;/Google%20&#12489;&#12521;&#12452;&#12502;/2019&#24180;&#24230;&#25945;&#26448;/2019&#32113;&#35336;&#25480;&#26989;&#29992;&#12487;&#12540;&#12479;/&#24773;&#22577;005&#32113;&#35336;02&#25945;&#21729;&#29992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均と分散"/>
      <sheetName val="度数の比較"/>
      <sheetName val="平均の比較"/>
    </sheetNames>
    <sheetDataSet>
      <sheetData sheetId="0">
        <row r="2">
          <cell r="AA2">
            <v>100</v>
          </cell>
          <cell r="AC2">
            <v>0</v>
          </cell>
          <cell r="AD2">
            <v>0</v>
          </cell>
          <cell r="AE2">
            <v>3</v>
          </cell>
        </row>
        <row r="3">
          <cell r="AA3">
            <v>200</v>
          </cell>
          <cell r="AC3">
            <v>0</v>
          </cell>
          <cell r="AD3">
            <v>0</v>
          </cell>
          <cell r="AE3">
            <v>0</v>
          </cell>
        </row>
        <row r="4">
          <cell r="AA4">
            <v>300</v>
          </cell>
          <cell r="AC4">
            <v>1</v>
          </cell>
          <cell r="AD4">
            <v>0</v>
          </cell>
          <cell r="AE4">
            <v>0</v>
          </cell>
        </row>
        <row r="5">
          <cell r="AA5">
            <v>400</v>
          </cell>
          <cell r="AC5">
            <v>1</v>
          </cell>
          <cell r="AD5">
            <v>0</v>
          </cell>
          <cell r="AE5">
            <v>0</v>
          </cell>
        </row>
        <row r="6">
          <cell r="AA6">
            <v>500</v>
          </cell>
          <cell r="AC6">
            <v>2</v>
          </cell>
          <cell r="AD6">
            <v>6</v>
          </cell>
          <cell r="AE6">
            <v>0</v>
          </cell>
        </row>
        <row r="7">
          <cell r="AA7">
            <v>600</v>
          </cell>
          <cell r="AC7">
            <v>1</v>
          </cell>
          <cell r="AD7">
            <v>0</v>
          </cell>
          <cell r="AE7">
            <v>0</v>
          </cell>
        </row>
        <row r="8">
          <cell r="AA8">
            <v>700</v>
          </cell>
          <cell r="AC8">
            <v>1</v>
          </cell>
          <cell r="AD8">
            <v>0</v>
          </cell>
          <cell r="AE8">
            <v>0</v>
          </cell>
        </row>
        <row r="9">
          <cell r="AA9">
            <v>800</v>
          </cell>
          <cell r="AC9">
            <v>0</v>
          </cell>
          <cell r="AD9">
            <v>0</v>
          </cell>
          <cell r="AE9">
            <v>0</v>
          </cell>
        </row>
        <row r="10">
          <cell r="AA10">
            <v>900</v>
          </cell>
          <cell r="AC10">
            <v>0</v>
          </cell>
          <cell r="AD10">
            <v>0</v>
          </cell>
          <cell r="AE10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workbookViewId="0">
      <selection activeCell="AC2" sqref="AC2"/>
    </sheetView>
  </sheetViews>
  <sheetFormatPr defaultRowHeight="18.75" x14ac:dyDescent="0.4"/>
  <cols>
    <col min="8" max="9" width="18.875" bestFit="1" customWidth="1"/>
    <col min="12" max="12" width="19.625" customWidth="1"/>
    <col min="15" max="15" width="10.625" bestFit="1" customWidth="1"/>
    <col min="17" max="17" width="10.625" bestFit="1" customWidth="1"/>
    <col min="19" max="19" width="27.625" bestFit="1" customWidth="1"/>
    <col min="22" max="25" width="10.875" customWidth="1"/>
    <col min="27" max="28" width="14.75" bestFit="1" customWidth="1"/>
    <col min="29" max="31" width="10.875" customWidth="1"/>
  </cols>
  <sheetData>
    <row r="1" spans="1:31" x14ac:dyDescent="0.4">
      <c r="A1" s="2" t="s">
        <v>20</v>
      </c>
      <c r="B1" s="2" t="s">
        <v>19</v>
      </c>
      <c r="C1" s="2" t="s">
        <v>6</v>
      </c>
      <c r="E1" s="2"/>
      <c r="F1" s="2" t="s">
        <v>3</v>
      </c>
      <c r="H1" s="2" t="s">
        <v>9</v>
      </c>
      <c r="I1" s="2" t="s">
        <v>10</v>
      </c>
      <c r="J1" s="2" t="s">
        <v>3</v>
      </c>
      <c r="L1" s="1"/>
      <c r="M1" s="3" t="s">
        <v>5</v>
      </c>
      <c r="O1" s="2"/>
      <c r="P1" s="2" t="s">
        <v>24</v>
      </c>
      <c r="Q1" s="2"/>
      <c r="R1" s="2" t="s">
        <v>25</v>
      </c>
      <c r="S1" s="2" t="s">
        <v>33</v>
      </c>
      <c r="T1" s="2" t="s">
        <v>26</v>
      </c>
      <c r="V1" s="2" t="s">
        <v>20</v>
      </c>
      <c r="W1" s="2" t="s">
        <v>38</v>
      </c>
      <c r="X1" s="2" t="s">
        <v>40</v>
      </c>
      <c r="Y1" s="2" t="s">
        <v>42</v>
      </c>
      <c r="AA1" s="2" t="s">
        <v>43</v>
      </c>
      <c r="AB1" s="2" t="s">
        <v>44</v>
      </c>
      <c r="AC1" s="2" t="s">
        <v>37</v>
      </c>
      <c r="AD1" s="2" t="s">
        <v>39</v>
      </c>
      <c r="AE1" s="2" t="s">
        <v>41</v>
      </c>
    </row>
    <row r="2" spans="1:31" x14ac:dyDescent="0.4">
      <c r="A2" s="2">
        <v>1</v>
      </c>
      <c r="B2" s="2" t="s">
        <v>8</v>
      </c>
      <c r="C2" s="1">
        <v>610</v>
      </c>
      <c r="E2" s="2" t="s">
        <v>7</v>
      </c>
      <c r="F2" s="1">
        <f>COUNTIF($B$2:$B$17,E2)</f>
        <v>8</v>
      </c>
      <c r="H2" s="1">
        <v>0</v>
      </c>
      <c r="I2" s="1">
        <v>200</v>
      </c>
      <c r="J2" s="1">
        <f>COUNTIFS($C$2:$C$17,"&gt;="&amp;H2,$C$2:$C$17,"&lt;"&amp;I2)</f>
        <v>0</v>
      </c>
      <c r="L2" s="1" t="s">
        <v>17</v>
      </c>
      <c r="M2" s="4">
        <v>0</v>
      </c>
      <c r="O2" s="1" t="s">
        <v>27</v>
      </c>
      <c r="P2" s="5">
        <f>$C$22+1*$C$24</f>
        <v>687.19288786139964</v>
      </c>
      <c r="Q2" s="1" t="s">
        <v>28</v>
      </c>
      <c r="R2" s="5">
        <f>$C$22-1*$C$24</f>
        <v>270.30711213860042</v>
      </c>
      <c r="S2" s="1">
        <f>COUNTIFS($C$2:$C$17,"&lt;="&amp;P2,$C$2:$C$17,"&gt;="&amp;R2)</f>
        <v>9</v>
      </c>
      <c r="T2" s="6">
        <f>S2/$C$21</f>
        <v>0.5625</v>
      </c>
      <c r="V2" s="1">
        <v>1</v>
      </c>
      <c r="W2" s="1">
        <v>300</v>
      </c>
      <c r="X2" s="1">
        <v>500</v>
      </c>
      <c r="Y2" s="1">
        <v>100</v>
      </c>
      <c r="AA2" s="4">
        <v>100</v>
      </c>
      <c r="AB2" s="4">
        <v>200</v>
      </c>
      <c r="AC2" s="1">
        <f t="shared" ref="AC2:AC10" si="0">COUNTIFS($W$2:$W$7,"&gt;="&amp;AA2,$W$2:$W$7,"&lt;"&amp;AB2)</f>
        <v>0</v>
      </c>
      <c r="AD2" s="1">
        <f t="shared" ref="AD2:AD10" si="1">COUNTIFS($X$2:$X$7,"&gt;="&amp;AA2,$X$2:$X$7,"&lt;"&amp;AB2)</f>
        <v>0</v>
      </c>
      <c r="AE2" s="1">
        <f t="shared" ref="AE2:AE10" si="2">COUNTIFS($Y$2:$Y$7,"&gt;="&amp;AA2,$Y$2:$Y$7,"&lt;"&amp;AB2)</f>
        <v>3</v>
      </c>
    </row>
    <row r="3" spans="1:31" x14ac:dyDescent="0.4">
      <c r="A3" s="2">
        <v>2</v>
      </c>
      <c r="B3" s="2" t="s">
        <v>7</v>
      </c>
      <c r="C3" s="1">
        <v>310</v>
      </c>
      <c r="E3" s="2" t="s">
        <v>8</v>
      </c>
      <c r="F3" s="1">
        <f>COUNTIF($B$2:$B$17,E3)</f>
        <v>8</v>
      </c>
      <c r="H3" s="1">
        <v>200</v>
      </c>
      <c r="I3" s="1">
        <v>300</v>
      </c>
      <c r="J3" s="1">
        <f t="shared" ref="J3:J9" si="3">COUNTIFS($C$2:$C$17,"&gt;="&amp;H3,$C$2:$C$17,"&lt;"&amp;I3)</f>
        <v>3</v>
      </c>
      <c r="L3" s="1" t="s">
        <v>11</v>
      </c>
      <c r="M3" s="4">
        <v>3</v>
      </c>
      <c r="O3" s="1" t="s">
        <v>29</v>
      </c>
      <c r="P3" s="5">
        <f>$C$22+2*$C$24</f>
        <v>895.63577572279917</v>
      </c>
      <c r="Q3" s="1" t="s">
        <v>30</v>
      </c>
      <c r="R3" s="5">
        <f>$C$22-2*$C$24</f>
        <v>61.864224277200833</v>
      </c>
      <c r="S3" s="1">
        <f t="shared" ref="S3:S4" si="4">COUNTIFS($C$2:$C$17,"&lt;="&amp;P3,$C$2:$C$17,"&gt;="&amp;R3)</f>
        <v>16</v>
      </c>
      <c r="T3" s="6">
        <f t="shared" ref="T3:T4" si="5">S3/$C$21</f>
        <v>1</v>
      </c>
      <c r="V3" s="1">
        <v>2</v>
      </c>
      <c r="W3" s="1">
        <v>400</v>
      </c>
      <c r="X3" s="1">
        <v>500</v>
      </c>
      <c r="Y3" s="1">
        <v>100</v>
      </c>
      <c r="AA3" s="4">
        <v>200</v>
      </c>
      <c r="AB3" s="4">
        <v>300</v>
      </c>
      <c r="AC3" s="1">
        <f t="shared" si="0"/>
        <v>0</v>
      </c>
      <c r="AD3" s="1">
        <f t="shared" si="1"/>
        <v>0</v>
      </c>
      <c r="AE3" s="1">
        <f t="shared" si="2"/>
        <v>0</v>
      </c>
    </row>
    <row r="4" spans="1:31" x14ac:dyDescent="0.4">
      <c r="A4" s="2">
        <v>3</v>
      </c>
      <c r="B4" s="2" t="s">
        <v>8</v>
      </c>
      <c r="C4" s="1">
        <v>320</v>
      </c>
      <c r="H4" s="1">
        <v>300</v>
      </c>
      <c r="I4" s="1">
        <v>400</v>
      </c>
      <c r="J4" s="1">
        <f t="shared" si="3"/>
        <v>4</v>
      </c>
      <c r="L4" s="1" t="s">
        <v>12</v>
      </c>
      <c r="M4" s="4">
        <v>4</v>
      </c>
      <c r="O4" s="1" t="s">
        <v>31</v>
      </c>
      <c r="P4" s="5">
        <f>$C$22+3*$C$24</f>
        <v>1104.0786635841987</v>
      </c>
      <c r="Q4" s="1" t="s">
        <v>32</v>
      </c>
      <c r="R4" s="5">
        <f>$C$22-3*$C$24</f>
        <v>-146.57866358419869</v>
      </c>
      <c r="S4" s="1">
        <f t="shared" si="4"/>
        <v>16</v>
      </c>
      <c r="T4" s="6">
        <f t="shared" si="5"/>
        <v>1</v>
      </c>
      <c r="V4" s="1">
        <v>3</v>
      </c>
      <c r="W4" s="1">
        <v>500</v>
      </c>
      <c r="X4" s="1">
        <v>500</v>
      </c>
      <c r="Y4" s="1">
        <v>100</v>
      </c>
      <c r="AA4" s="1">
        <v>300</v>
      </c>
      <c r="AB4" s="1">
        <v>400</v>
      </c>
      <c r="AC4" s="1">
        <f t="shared" si="0"/>
        <v>1</v>
      </c>
      <c r="AD4" s="1">
        <f t="shared" si="1"/>
        <v>0</v>
      </c>
      <c r="AE4" s="1">
        <f t="shared" si="2"/>
        <v>0</v>
      </c>
    </row>
    <row r="5" spans="1:31" x14ac:dyDescent="0.4">
      <c r="A5" s="2">
        <v>4</v>
      </c>
      <c r="B5" s="2" t="s">
        <v>8</v>
      </c>
      <c r="C5" s="1">
        <v>220</v>
      </c>
      <c r="E5" t="s">
        <v>4</v>
      </c>
      <c r="F5">
        <f>SUM(F2:F3)</f>
        <v>16</v>
      </c>
      <c r="H5" s="1">
        <v>400</v>
      </c>
      <c r="I5" s="1">
        <v>500</v>
      </c>
      <c r="J5" s="1">
        <f t="shared" si="3"/>
        <v>1</v>
      </c>
      <c r="L5" s="1" t="s">
        <v>13</v>
      </c>
      <c r="M5" s="4">
        <v>1</v>
      </c>
      <c r="V5" s="1">
        <v>4</v>
      </c>
      <c r="W5" s="1">
        <v>500</v>
      </c>
      <c r="X5" s="1">
        <v>500</v>
      </c>
      <c r="Y5" s="1">
        <v>900</v>
      </c>
      <c r="AA5" s="1">
        <v>400</v>
      </c>
      <c r="AB5" s="1">
        <v>500</v>
      </c>
      <c r="AC5" s="1">
        <f t="shared" si="0"/>
        <v>1</v>
      </c>
      <c r="AD5" s="1">
        <f t="shared" si="1"/>
        <v>0</v>
      </c>
      <c r="AE5" s="1">
        <f t="shared" si="2"/>
        <v>0</v>
      </c>
    </row>
    <row r="6" spans="1:31" x14ac:dyDescent="0.4">
      <c r="A6" s="2">
        <v>5</v>
      </c>
      <c r="B6" s="2" t="s">
        <v>8</v>
      </c>
      <c r="C6" s="1">
        <v>310</v>
      </c>
      <c r="H6" s="1">
        <v>500</v>
      </c>
      <c r="I6" s="1">
        <v>600</v>
      </c>
      <c r="J6" s="1">
        <f t="shared" si="3"/>
        <v>2</v>
      </c>
      <c r="L6" s="1" t="s">
        <v>14</v>
      </c>
      <c r="M6" s="4">
        <v>2</v>
      </c>
      <c r="V6" s="1">
        <v>5</v>
      </c>
      <c r="W6" s="1">
        <v>600</v>
      </c>
      <c r="X6" s="1">
        <v>500</v>
      </c>
      <c r="Y6" s="1">
        <v>900</v>
      </c>
      <c r="AA6" s="1">
        <v>500</v>
      </c>
      <c r="AB6" s="1">
        <v>600</v>
      </c>
      <c r="AC6" s="1">
        <f t="shared" si="0"/>
        <v>2</v>
      </c>
      <c r="AD6" s="1">
        <f t="shared" si="1"/>
        <v>6</v>
      </c>
      <c r="AE6" s="1">
        <f t="shared" si="2"/>
        <v>0</v>
      </c>
    </row>
    <row r="7" spans="1:31" x14ac:dyDescent="0.4">
      <c r="A7" s="2">
        <v>6</v>
      </c>
      <c r="B7" s="2" t="s">
        <v>8</v>
      </c>
      <c r="C7" s="1">
        <v>410</v>
      </c>
      <c r="H7" s="1">
        <v>600</v>
      </c>
      <c r="I7" s="1">
        <v>700</v>
      </c>
      <c r="J7" s="1">
        <f t="shared" si="3"/>
        <v>2</v>
      </c>
      <c r="L7" s="1" t="s">
        <v>15</v>
      </c>
      <c r="M7" s="4">
        <v>2</v>
      </c>
      <c r="V7" s="1">
        <v>6</v>
      </c>
      <c r="W7" s="1">
        <v>700</v>
      </c>
      <c r="X7" s="1">
        <v>500</v>
      </c>
      <c r="Y7" s="1">
        <v>900</v>
      </c>
      <c r="AA7" s="1">
        <v>600</v>
      </c>
      <c r="AB7" s="1">
        <v>700</v>
      </c>
      <c r="AC7" s="1">
        <f t="shared" si="0"/>
        <v>1</v>
      </c>
      <c r="AD7" s="1">
        <f t="shared" si="1"/>
        <v>0</v>
      </c>
      <c r="AE7" s="1">
        <f t="shared" si="2"/>
        <v>0</v>
      </c>
    </row>
    <row r="8" spans="1:31" x14ac:dyDescent="0.4">
      <c r="A8" s="2">
        <v>7</v>
      </c>
      <c r="B8" s="2" t="s">
        <v>7</v>
      </c>
      <c r="C8" s="1">
        <v>550</v>
      </c>
      <c r="H8" s="1">
        <v>700</v>
      </c>
      <c r="I8" s="1">
        <v>800</v>
      </c>
      <c r="J8" s="1">
        <f t="shared" si="3"/>
        <v>3</v>
      </c>
      <c r="L8" s="1" t="s">
        <v>16</v>
      </c>
      <c r="M8" s="4">
        <v>3</v>
      </c>
      <c r="V8" s="1" t="s">
        <v>34</v>
      </c>
      <c r="W8" s="1">
        <f>AVERAGE(W2:W7)</f>
        <v>500</v>
      </c>
      <c r="X8" s="1">
        <f t="shared" ref="X8:Y8" si="6">AVERAGE(X2:X7)</f>
        <v>500</v>
      </c>
      <c r="Y8" s="1">
        <f t="shared" si="6"/>
        <v>500</v>
      </c>
      <c r="AA8" s="1">
        <v>700</v>
      </c>
      <c r="AB8" s="1">
        <v>800</v>
      </c>
      <c r="AC8" s="1">
        <f t="shared" si="0"/>
        <v>1</v>
      </c>
      <c r="AD8" s="1">
        <f t="shared" si="1"/>
        <v>0</v>
      </c>
      <c r="AE8" s="1">
        <f t="shared" si="2"/>
        <v>0</v>
      </c>
    </row>
    <row r="9" spans="1:31" x14ac:dyDescent="0.4">
      <c r="A9" s="2">
        <v>8</v>
      </c>
      <c r="B9" s="2" t="s">
        <v>7</v>
      </c>
      <c r="C9" s="1">
        <v>510</v>
      </c>
      <c r="H9" s="1">
        <v>800</v>
      </c>
      <c r="I9" s="1">
        <v>900</v>
      </c>
      <c r="J9" s="1">
        <f t="shared" si="3"/>
        <v>1</v>
      </c>
      <c r="L9" s="1" t="s">
        <v>18</v>
      </c>
      <c r="M9" s="4">
        <v>1</v>
      </c>
      <c r="V9" s="1" t="s">
        <v>35</v>
      </c>
      <c r="W9" s="7">
        <f>_xlfn.VAR.P(W2:W7)</f>
        <v>16666.666666666668</v>
      </c>
      <c r="X9" s="7">
        <f t="shared" ref="X9:Y9" si="7">_xlfn.VAR.P(X2:X7)</f>
        <v>0</v>
      </c>
      <c r="Y9" s="7">
        <f t="shared" si="7"/>
        <v>160000</v>
      </c>
      <c r="AA9" s="1">
        <v>800</v>
      </c>
      <c r="AB9" s="1">
        <v>900</v>
      </c>
      <c r="AC9" s="1">
        <f t="shared" si="0"/>
        <v>0</v>
      </c>
      <c r="AD9" s="1">
        <f t="shared" si="1"/>
        <v>0</v>
      </c>
      <c r="AE9" s="1">
        <f t="shared" si="2"/>
        <v>0</v>
      </c>
    </row>
    <row r="10" spans="1:31" x14ac:dyDescent="0.4">
      <c r="A10" s="2">
        <v>9</v>
      </c>
      <c r="B10" s="2" t="s">
        <v>7</v>
      </c>
      <c r="C10" s="1">
        <v>620</v>
      </c>
      <c r="V10" s="1" t="s">
        <v>36</v>
      </c>
      <c r="W10" s="7">
        <f>_xlfn.STDEV.P(W2:W7)</f>
        <v>129.09944487358058</v>
      </c>
      <c r="X10" s="7">
        <f t="shared" ref="X10:Y10" si="8">_xlfn.STDEV.P(X2:X7)</f>
        <v>0</v>
      </c>
      <c r="Y10" s="7">
        <f t="shared" si="8"/>
        <v>400</v>
      </c>
      <c r="AA10" s="1">
        <v>900</v>
      </c>
      <c r="AB10" s="1">
        <v>1000</v>
      </c>
      <c r="AC10" s="1">
        <f t="shared" si="0"/>
        <v>0</v>
      </c>
      <c r="AD10" s="1">
        <f t="shared" si="1"/>
        <v>0</v>
      </c>
      <c r="AE10" s="1">
        <f t="shared" si="2"/>
        <v>3</v>
      </c>
    </row>
    <row r="11" spans="1:31" x14ac:dyDescent="0.4">
      <c r="A11" s="2">
        <v>10</v>
      </c>
      <c r="B11" s="2" t="s">
        <v>7</v>
      </c>
      <c r="C11" s="1">
        <v>720</v>
      </c>
      <c r="I11" t="s">
        <v>4</v>
      </c>
      <c r="J11">
        <f>SUM(J2:J9)</f>
        <v>16</v>
      </c>
    </row>
    <row r="12" spans="1:31" x14ac:dyDescent="0.4">
      <c r="A12" s="2">
        <v>11</v>
      </c>
      <c r="B12" s="2" t="s">
        <v>8</v>
      </c>
      <c r="C12" s="1">
        <v>220</v>
      </c>
    </row>
    <row r="13" spans="1:31" x14ac:dyDescent="0.4">
      <c r="A13" s="2">
        <v>12</v>
      </c>
      <c r="B13" s="2" t="s">
        <v>8</v>
      </c>
      <c r="C13" s="1">
        <v>220</v>
      </c>
    </row>
    <row r="14" spans="1:31" x14ac:dyDescent="0.4">
      <c r="A14" s="2">
        <v>13</v>
      </c>
      <c r="B14" s="2" t="s">
        <v>7</v>
      </c>
      <c r="C14" s="1">
        <v>710</v>
      </c>
    </row>
    <row r="15" spans="1:31" x14ac:dyDescent="0.4">
      <c r="A15" s="2">
        <v>14</v>
      </c>
      <c r="B15" s="2" t="s">
        <v>7</v>
      </c>
      <c r="C15" s="1">
        <v>890</v>
      </c>
    </row>
    <row r="16" spans="1:31" x14ac:dyDescent="0.4">
      <c r="A16" s="2">
        <v>15</v>
      </c>
      <c r="B16" s="2" t="s">
        <v>7</v>
      </c>
      <c r="C16" s="1">
        <v>720</v>
      </c>
    </row>
    <row r="17" spans="1:3" x14ac:dyDescent="0.4">
      <c r="A17" s="2">
        <v>16</v>
      </c>
      <c r="B17" s="2" t="s">
        <v>8</v>
      </c>
      <c r="C17" s="1">
        <v>320</v>
      </c>
    </row>
    <row r="19" spans="1:3" x14ac:dyDescent="0.4">
      <c r="B19" t="s">
        <v>0</v>
      </c>
      <c r="C19">
        <f>MIN(C2:C17)</f>
        <v>220</v>
      </c>
    </row>
    <row r="20" spans="1:3" x14ac:dyDescent="0.4">
      <c r="B20" t="s">
        <v>1</v>
      </c>
      <c r="C20">
        <f>MAX(C2:C17)</f>
        <v>890</v>
      </c>
    </row>
    <row r="21" spans="1:3" x14ac:dyDescent="0.4">
      <c r="B21" t="s">
        <v>2</v>
      </c>
      <c r="C21">
        <f>COUNT(C2:C17)</f>
        <v>16</v>
      </c>
    </row>
    <row r="22" spans="1:3" x14ac:dyDescent="0.4">
      <c r="B22" t="s">
        <v>21</v>
      </c>
      <c r="C22">
        <f>AVERAGE(C2:C17)</f>
        <v>478.75</v>
      </c>
    </row>
    <row r="23" spans="1:3" x14ac:dyDescent="0.4">
      <c r="B23" t="s">
        <v>22</v>
      </c>
      <c r="C23">
        <f>_xlfn.VAR.P(C2:C17)</f>
        <v>43448.4375</v>
      </c>
    </row>
    <row r="24" spans="1:3" x14ac:dyDescent="0.4">
      <c r="B24" t="s">
        <v>23</v>
      </c>
      <c r="C24">
        <f>_xlfn.STDEV.P(C2:C17)</f>
        <v>208.44288786139958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 俊介</dc:creator>
  <cp:lastModifiedBy>稲垣俊介</cp:lastModifiedBy>
  <dcterms:created xsi:type="dcterms:W3CDTF">2015-10-27T07:29:27Z</dcterms:created>
  <dcterms:modified xsi:type="dcterms:W3CDTF">2020-08-30T09:59:17Z</dcterms:modified>
</cp:coreProperties>
</file>